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jkrehacek\Desktop\Plocha\02_Projekty\Kroměříž\05_Sloup\03\P5_Výkaz výměr\"/>
    </mc:Choice>
  </mc:AlternateContent>
  <xr:revisionPtr revIDLastSave="0" documentId="13_ncr:1_{63A3AB6D-22AF-4352-8C1D-1A2DB147B44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rycí list VV" sheetId="5" r:id="rId1"/>
    <sheet name="I. Etapa - NS - kovové prvky" sheetId="1" r:id="rId2"/>
    <sheet name="I. Etapa NS - kamenné prvky" sheetId="2" r:id="rId3"/>
    <sheet name="II. Etapa - NS - kamenné prvky 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D56" i="1"/>
  <c r="C19" i="5"/>
  <c r="B19" i="5"/>
  <c r="C18" i="5"/>
  <c r="B18" i="5"/>
  <c r="C17" i="5"/>
  <c r="B17" i="5"/>
  <c r="B20" i="5" l="1"/>
  <c r="C20" i="5"/>
  <c r="D20" i="5" s="1"/>
  <c r="D18" i="5"/>
  <c r="D19" i="5"/>
  <c r="D17" i="5"/>
  <c r="D45" i="2"/>
  <c r="D47" i="2"/>
  <c r="D41" i="1" l="1"/>
  <c r="D38" i="1"/>
  <c r="D53" i="2" l="1"/>
  <c r="D59" i="2" s="1"/>
  <c r="D41" i="2"/>
  <c r="D39" i="2"/>
  <c r="D35" i="2"/>
  <c r="D33" i="2"/>
  <c r="D31" i="2"/>
  <c r="D29" i="2"/>
  <c r="D23" i="2"/>
  <c r="D18" i="2"/>
  <c r="D16" i="2"/>
  <c r="D12" i="2"/>
  <c r="D10" i="2"/>
  <c r="D8" i="2"/>
  <c r="D6" i="2"/>
  <c r="D26" i="4"/>
  <c r="D32" i="4" s="1"/>
  <c r="D20" i="4"/>
  <c r="D17" i="4"/>
  <c r="D15" i="4"/>
  <c r="D8" i="4"/>
  <c r="D6" i="4"/>
  <c r="D22" i="4" l="1"/>
  <c r="D49" i="2"/>
  <c r="D50" i="2" s="1"/>
  <c r="D51" i="2" s="1"/>
  <c r="D60" i="2"/>
  <c r="D61" i="2" s="1"/>
  <c r="D33" i="4"/>
  <c r="D34" i="4" s="1"/>
  <c r="D23" i="4"/>
  <c r="D24" i="4" s="1"/>
  <c r="D55" i="1"/>
  <c r="D53" i="1"/>
  <c r="D51" i="1"/>
  <c r="D45" i="1"/>
  <c r="D43" i="1"/>
  <c r="D21" i="1"/>
  <c r="D7" i="1"/>
  <c r="D35" i="1"/>
  <c r="D32" i="1"/>
  <c r="D28" i="1"/>
  <c r="D25" i="1"/>
  <c r="D19" i="1"/>
  <c r="D15" i="1"/>
  <c r="D10" i="1"/>
  <c r="D57" i="1" l="1"/>
  <c r="D58" i="1" s="1"/>
  <c r="D63" i="2"/>
  <c r="D46" i="1"/>
  <c r="D48" i="1" s="1"/>
  <c r="D36" i="4"/>
  <c r="D60" i="1" l="1"/>
</calcChain>
</file>

<file path=xl/sharedStrings.xml><?xml version="1.0" encoding="utf-8"?>
<sst xmlns="http://schemas.openxmlformats.org/spreadsheetml/2006/main" count="184" uniqueCount="153">
  <si>
    <t>Název položky</t>
  </si>
  <si>
    <t>Cena bez DPH</t>
  </si>
  <si>
    <t>spojovací prvky - kotevní systém po obvodu sloupu</t>
  </si>
  <si>
    <t>výroba nových luceren</t>
  </si>
  <si>
    <t>doprava</t>
  </si>
  <si>
    <t>manipulace</t>
  </si>
  <si>
    <t>materiálové a drobné režijní náklady</t>
  </si>
  <si>
    <t xml:space="preserve">- zlacené kovové atributy soch a všechny ostatní kovové prvky (branka, kotevní prvky, atd.) jsou v rozpočtu restaurátora kovů, </t>
  </si>
  <si>
    <t xml:space="preserve">- vnitřní čepy u soch, určených k demontáži, jsou v ceně rest. kamene, </t>
  </si>
  <si>
    <t xml:space="preserve">- svatozáře u všech soch (demontáž, osazení) jsou rovněž v ceně restaurátora kamene (restaurování a zlacení má v rozpočtu restaurátor kovů). </t>
  </si>
  <si>
    <t xml:space="preserve"> Poznámka: </t>
  </si>
  <si>
    <t>1. renovace a doplnění vstupní branky</t>
  </si>
  <si>
    <t xml:space="preserve">3. Bůh Otec - ruka </t>
  </si>
  <si>
    <t xml:space="preserve">4. socha Krista - nový kříž </t>
  </si>
  <si>
    <t xml:space="preserve">    Bůh Otec - svatozář</t>
  </si>
  <si>
    <t xml:space="preserve">    Bůh Otec - žezlo </t>
  </si>
  <si>
    <t xml:space="preserve">    Bůh Otec - kotvící systém</t>
  </si>
  <si>
    <t xml:space="preserve">    socha Krista - svatozář </t>
  </si>
  <si>
    <t xml:space="preserve">    socha Krista - kotvící systém</t>
  </si>
  <si>
    <t>Cena souboru bez DPH</t>
  </si>
  <si>
    <t>Cena položky bez DPH</t>
  </si>
  <si>
    <t xml:space="preserve">2. Duch svatý – holubice </t>
  </si>
  <si>
    <t xml:space="preserve">                             - svatozář</t>
  </si>
  <si>
    <t>Cena Duch svatý celkem</t>
  </si>
  <si>
    <t>Cena Bůh otec celkem</t>
  </si>
  <si>
    <t>Cena socha Krista celkem</t>
  </si>
  <si>
    <t>5. sv. Wolfgang výroba nových atributů</t>
  </si>
  <si>
    <t xml:space="preserve">6. sv. Šebestián - svatozář </t>
  </si>
  <si>
    <t xml:space="preserve">     sv. Šebestián - kotvící systém</t>
  </si>
  <si>
    <t>Cena sv. Šebestián  celkem</t>
  </si>
  <si>
    <t xml:space="preserve">7. sv. Rozálie - svatozář </t>
  </si>
  <si>
    <t xml:space="preserve">    sv. Rozálie - kotvící systém</t>
  </si>
  <si>
    <t>Cena sv. Rozalie  celkem</t>
  </si>
  <si>
    <t xml:space="preserve">8. sv. Karel Boromejský - svatozář </t>
  </si>
  <si>
    <t xml:space="preserve">            kříž s korpusem </t>
  </si>
  <si>
    <t xml:space="preserve">            kotvící systém </t>
  </si>
  <si>
    <t>Cena sv. Karel Boromejský  celkem</t>
  </si>
  <si>
    <t xml:space="preserve">9. sv. Fr. Xaverský - svatozář </t>
  </si>
  <si>
    <t xml:space="preserve">    sv. Fr. Xaverský - kotvící systém</t>
  </si>
  <si>
    <t>Cena sv. Fr. Xaverský   celkem</t>
  </si>
  <si>
    <t xml:space="preserve">10. sv.Anna - svatozář </t>
  </si>
  <si>
    <t xml:space="preserve">       sv. Anna - kotvící systém</t>
  </si>
  <si>
    <t>Cena sv. Anna  celkem</t>
  </si>
  <si>
    <t>11. sv. Eligius – berla</t>
  </si>
  <si>
    <t xml:space="preserve">       sv. Eligius – kotvící systém</t>
  </si>
  <si>
    <t>Cena  sv. Eligius  celkem</t>
  </si>
  <si>
    <t xml:space="preserve">I. Etapa - sloup Nejsvětější Trojice, Riegrovo náměstí 
výkaz výměr na restaurování kamenných prvků
</t>
  </si>
  <si>
    <t xml:space="preserve">II. Etapa - sloup Nejsvětější Trojice, Riegrovo náměstí 
výkaz výměr na restaurování kamenných prvků
</t>
  </si>
  <si>
    <t xml:space="preserve">
- sokl balustrády cca 28 bm nerozebírat
(revize funkčnosti kotvení)</t>
  </si>
  <si>
    <t xml:space="preserve"> doprava – převoz soch do atelieru a po restaurování zpět (jeřáb, nákladní automobil)</t>
  </si>
  <si>
    <t>oplocení staveniště, v-2bm, 60bm</t>
  </si>
  <si>
    <t>doprava- převoz soch do ateliéru a po restaurování zpět (jeřáb, nákladní automobil</t>
  </si>
  <si>
    <t>lešení pro I.ETAPU - vč. doplňků (sítě, zábrany), demontáž lešení ,doprava lešení,  pronájem pro I. ETAPU</t>
  </si>
  <si>
    <t xml:space="preserve"> oplocení staveniště, v = 2 bm + sítě, 60 bm</t>
  </si>
  <si>
    <t>Cena renovace a doplnění vstupní branky celkem</t>
  </si>
  <si>
    <t>DPH 21%</t>
  </si>
  <si>
    <t>Celkem bez DPH</t>
  </si>
  <si>
    <t>DPH 15 %</t>
  </si>
  <si>
    <t>Celkem včetně 15% DPH</t>
  </si>
  <si>
    <t>Cena sv. Wolfgang celkem</t>
  </si>
  <si>
    <t>Cena spojovací prvky celkem</t>
  </si>
  <si>
    <t>Cena výroba nových luceren celkem</t>
  </si>
  <si>
    <t>Cena dopravy celkem</t>
  </si>
  <si>
    <t>Cena manipulace celkem</t>
  </si>
  <si>
    <t>Cena materiálových a drobných režijních nákladů</t>
  </si>
  <si>
    <t>Celkem včetně 21% DPH</t>
  </si>
  <si>
    <t>I. Etapa - sloup Nejsvětější Trojice – kovové prvky - výkaz výměr</t>
  </si>
  <si>
    <t>obvodový schod cca 31 bm - nerozebírat</t>
  </si>
  <si>
    <t>očištění, výměna poškozených dlaždic, vyrovnání poklesklých dlaždic, přespárování, chemické ošetření</t>
  </si>
  <si>
    <t>2 ks schodů demontáž, výroba kopií (božanovský pískovec), osazení</t>
  </si>
  <si>
    <t>ostatní části schodu restaurovat, bez rozebírání</t>
  </si>
  <si>
    <t>doplnění průzkumu o nová zjištění po postavení lešení a očištění povrchu kamene</t>
  </si>
  <si>
    <t>energie, voda, zařízení staveniště</t>
  </si>
  <si>
    <t>dvě paré s fotodokumentací průběhu práce</t>
  </si>
  <si>
    <t>DPH 15%</t>
  </si>
  <si>
    <t>lešení pro II.ETAPU - montáž, vč. doplňků (sítě, zábrany), demontáž lešení ,doprava lešení,  pronájem pro II. ETAPU</t>
  </si>
  <si>
    <t>Celková cena - II. Etapa - kamenné prvky</t>
  </si>
  <si>
    <t>Celkem včetbě 21 % DPH</t>
  </si>
  <si>
    <t>profilovaná zalamovaná římsa zcela degradovaná</t>
  </si>
  <si>
    <t>3 nárožní voluty pod sochami vyššího patra                                         3 volutové konzoly s krycími římsami pod sochami nižšího patra (revize funkčnosti kotvení)</t>
  </si>
  <si>
    <t>1. Obvodový schod - Cena celkem - nerozebírat</t>
  </si>
  <si>
    <r>
      <t xml:space="preserve">2. </t>
    </r>
    <r>
      <rPr>
        <b/>
        <sz val="11"/>
        <color theme="1"/>
        <rFont val="Calibri"/>
        <family val="2"/>
        <charset val="238"/>
        <scheme val="minor"/>
      </rPr>
      <t>Balustráda - Cena celkem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</si>
  <si>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3. Vnitřní dlažba - Cena celkem</t>
  </si>
  <si>
    <t>4. Obvodový stupeň u paty sloupu - Cena celkem</t>
  </si>
  <si>
    <t>1. Trnož s krycí římsou (dolní římsa podstavec) - Cena celkem</t>
  </si>
  <si>
    <t>2. Podstavec s volutami - Cena celkem</t>
  </si>
  <si>
    <r>
      <t>3.</t>
    </r>
    <r>
      <rPr>
        <b/>
        <sz val="11.5"/>
        <color theme="1"/>
        <rFont val="Calibri"/>
        <family val="2"/>
        <charset val="238"/>
        <scheme val="minor"/>
      </rPr>
      <t xml:space="preserve"> Horní (krycí) římsa podstavce - Cena celkem</t>
    </r>
  </si>
  <si>
    <t>horní (krycí) římsa podstavce</t>
  </si>
  <si>
    <t>4. Středový sloup ( pohledově tvořený třemi sesazenými polosloupy) - Cena celkem</t>
  </si>
  <si>
    <t>patka sloupu - restaurování</t>
  </si>
  <si>
    <t>sloup (ze tří polosloupů)</t>
  </si>
  <si>
    <t>hlavice s devíti hlavičkami andílků, včetně horní římsy hlavice</t>
  </si>
  <si>
    <t>5. Kartuše s nápisy, 3 ks - zavěšené v horní části středového sloupu - Cena celkem</t>
  </si>
  <si>
    <t>snesení, restaurování, revize kotevních prvků a tmelených trhlin, osazení zpět</t>
  </si>
  <si>
    <t>sousoší Ježíše Krista a Boha Otce</t>
  </si>
  <si>
    <t>postava andílka na čelní straně u nohou světců - demontáž, rest., osazení</t>
  </si>
  <si>
    <t>okřídlené hlavičky andílků a obláčky po obvodu krycí římsy hlavice sloupu, demontáž, restaurování, osazení</t>
  </si>
  <si>
    <t>spolupráce s kovářem - uvolnění a osazení kovových kotevních  a pasířských prvků</t>
  </si>
  <si>
    <t>6. Sousoší Ježíše Krista a Boha Otce - Cena celkem</t>
  </si>
  <si>
    <t>socha Wolfganga - demontáž</t>
  </si>
  <si>
    <t>socha Wolfganga - restaurování</t>
  </si>
  <si>
    <t>socha Wolfganga - osazení</t>
  </si>
  <si>
    <t>sokl sochy - demontáž, restaurování, osazení</t>
  </si>
  <si>
    <t>2 andílci na římse - dem., restaurování, osazení</t>
  </si>
  <si>
    <t>restaurování na místě, bez rozebírání</t>
  </si>
  <si>
    <t>demontáž, restaurování, osazení</t>
  </si>
  <si>
    <t>demontáž</t>
  </si>
  <si>
    <t>restaurování</t>
  </si>
  <si>
    <t>osazení</t>
  </si>
  <si>
    <t>9. Socha sv. Anny - Cena celkem</t>
  </si>
  <si>
    <t>11. Socha sv. Šebestiána - Cena celkem</t>
  </si>
  <si>
    <t>10. Socha sv. Eligia - Cena celkem</t>
  </si>
  <si>
    <t>12. Socha sv. Františka Xaverského - Cena celkem</t>
  </si>
  <si>
    <t>8. Socha sv. Rozálie - Cena celkem</t>
  </si>
  <si>
    <t>13. Socha sv. Karla Boromejského - Cena celkem</t>
  </si>
  <si>
    <t>7. Socha sv. Wolfganga vč. soklů a oblaků s hlavičkami andílků po stranách soklu a včetně dvou postav adorujících andílků - Cena celkem</t>
  </si>
  <si>
    <t>Celková cena - I. Etapa - kamenné prvky</t>
  </si>
  <si>
    <t>* barevná  pole nevyplňovat</t>
  </si>
  <si>
    <t>* barevná pole nevyplňovat</t>
  </si>
  <si>
    <t>Celková cena - I. Etapa - kovové prvky</t>
  </si>
  <si>
    <t>* barevná pole nevypňovat</t>
  </si>
  <si>
    <t xml:space="preserve">     sv. Šebestián - šípy</t>
  </si>
  <si>
    <t>sloupky - restaurování na místě</t>
  </si>
  <si>
    <t xml:space="preserve">
- polokuželky – odstranění vadných 19 ks 
                                kopie (božanov. pískovec) 19 ks 
                                osazení kopií 19 ks
                                restaurování zbývajících 5 ks</t>
  </si>
  <si>
    <t xml:space="preserve">
- koule na stojáncích 
                               demontáž 2 ks 
                               restaurování s doplněním profilu pod koulí  2 ks 
                               osazení 2 ks
                                 </t>
  </si>
  <si>
    <t xml:space="preserve">
 - kuželky samostatné – demontáž 44 ks 
                                                 restaurování 18 ks
                                                 kopie (božan.písk.) 26 ks
                                                 osazení 44 ks 
</t>
  </si>
  <si>
    <t xml:space="preserve">
- madlo – celková demontáž cca 28 bm 
                    restaurování 28 bm 
                    osazení 28 bm 
                   </t>
  </si>
  <si>
    <t xml:space="preserve"> doprava pískovce</t>
  </si>
  <si>
    <t>doprava pískovce</t>
  </si>
  <si>
    <t>14. Vstupní dokumentace - Cena celkem</t>
  </si>
  <si>
    <t>15. Závěrečná dokumentace - Cena celkem</t>
  </si>
  <si>
    <t>16. Režie - Cena celkem</t>
  </si>
  <si>
    <t>5. Závěrečná dokumentace - Cena celkem</t>
  </si>
  <si>
    <t>6. Režie - Cena celkem</t>
  </si>
  <si>
    <t>Etapa I</t>
  </si>
  <si>
    <t>Etapa II</t>
  </si>
  <si>
    <t>CELKEM</t>
  </si>
  <si>
    <t xml:space="preserve">Cena díla bez DPH </t>
  </si>
  <si>
    <t>Cena díla včetně DPH</t>
  </si>
  <si>
    <t>Investor</t>
  </si>
  <si>
    <t>Město Kroměříž</t>
  </si>
  <si>
    <t>Adresa</t>
  </si>
  <si>
    <t>IČO:</t>
  </si>
  <si>
    <t>Zhotovitel:</t>
  </si>
  <si>
    <t>Adresa:</t>
  </si>
  <si>
    <t>DIČ:</t>
  </si>
  <si>
    <t>Velké náměstí 115, 767 01 Kroměříž</t>
  </si>
  <si>
    <t>00287351</t>
  </si>
  <si>
    <t xml:space="preserve">„RESTAUROVÁNÍ SLOUPU NEJSVĚTĚJŠÍ TROJICE – RIEGROVO NÁMĚSTÍ, KROMĚŘÍŽ“ </t>
  </si>
  <si>
    <t>V ….................................dne…..............................</t>
  </si>
  <si>
    <t>xxxxxxxxxxxxxxxx</t>
  </si>
  <si>
    <t>není plátce DPH</t>
  </si>
  <si>
    <t>Rekapitulace celkové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</si>
</sst>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9" formatCode="#,##0.00\ _K_č;\-#,##0.00\ _K_č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16" xfId="0" applyBorder="1"/>
    <xf numFmtId="0" fontId="1" fillId="2" borderId="13" xfId="0" applyFont="1" applyFill="1" applyBorder="1"/>
    <xf numFmtId="0" fontId="1" fillId="2" borderId="15" xfId="0" applyFont="1" applyFill="1" applyBorder="1"/>
    <xf numFmtId="164" fontId="1" fillId="2" borderId="5" xfId="0" applyNumberFormat="1" applyFont="1" applyFill="1" applyBorder="1"/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22" xfId="0" applyFont="1" applyBorder="1" applyAlignment="1">
      <alignment horizontal="left" vertical="center" wrapText="1"/>
    </xf>
    <xf numFmtId="0" fontId="0" fillId="0" borderId="22" xfId="0" applyFont="1" applyBorder="1" applyAlignment="1">
      <alignment vertical="center" wrapText="1"/>
    </xf>
    <xf numFmtId="0" fontId="0" fillId="0" borderId="24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11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2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10" xfId="0" applyBorder="1"/>
    <xf numFmtId="0" fontId="1" fillId="3" borderId="13" xfId="0" applyFont="1" applyFill="1" applyBorder="1"/>
    <xf numFmtId="164" fontId="1" fillId="3" borderId="5" xfId="0" applyNumberFormat="1" applyFont="1" applyFill="1" applyBorder="1"/>
    <xf numFmtId="0" fontId="1" fillId="4" borderId="13" xfId="0" applyFont="1" applyFill="1" applyBorder="1"/>
    <xf numFmtId="0" fontId="3" fillId="0" borderId="16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22" xfId="0" applyFont="1" applyBorder="1" applyAlignment="1">
      <alignment vertical="top" wrapText="1"/>
    </xf>
    <xf numFmtId="0" fontId="3" fillId="0" borderId="23" xfId="0" applyFont="1" applyBorder="1" applyAlignment="1">
      <alignment vertical="center" wrapText="1"/>
    </xf>
    <xf numFmtId="0" fontId="3" fillId="0" borderId="22" xfId="0" applyFont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3" xfId="0" applyFont="1" applyBorder="1" applyAlignment="1">
      <alignment wrapText="1"/>
    </xf>
    <xf numFmtId="0" fontId="0" fillId="0" borderId="27" xfId="0" applyBorder="1" applyAlignment="1">
      <alignment wrapText="1"/>
    </xf>
    <xf numFmtId="0" fontId="0" fillId="0" borderId="19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/>
    <xf numFmtId="164" fontId="1" fillId="5" borderId="1" xfId="0" applyNumberFormat="1" applyFont="1" applyFill="1" applyBorder="1"/>
    <xf numFmtId="0" fontId="1" fillId="3" borderId="13" xfId="0" applyFont="1" applyFill="1" applyBorder="1" applyAlignment="1">
      <alignment wrapText="1"/>
    </xf>
    <xf numFmtId="0" fontId="0" fillId="3" borderId="4" xfId="0" applyFill="1" applyBorder="1"/>
    <xf numFmtId="164" fontId="1" fillId="3" borderId="1" xfId="0" applyNumberFormat="1" applyFont="1" applyFill="1" applyBorder="1"/>
    <xf numFmtId="0" fontId="0" fillId="3" borderId="1" xfId="0" applyFill="1" applyBorder="1"/>
    <xf numFmtId="0" fontId="1" fillId="3" borderId="16" xfId="0" applyFont="1" applyFill="1" applyBorder="1" applyAlignment="1">
      <alignment wrapText="1"/>
    </xf>
    <xf numFmtId="164" fontId="1" fillId="3" borderId="6" xfId="0" applyNumberFormat="1" applyFont="1" applyFill="1" applyBorder="1"/>
    <xf numFmtId="0" fontId="0" fillId="3" borderId="6" xfId="0" applyFill="1" applyBorder="1"/>
    <xf numFmtId="0" fontId="1" fillId="3" borderId="1" xfId="0" applyFont="1" applyFill="1" applyBorder="1" applyAlignment="1">
      <alignment wrapText="1"/>
    </xf>
    <xf numFmtId="0" fontId="0" fillId="3" borderId="13" xfId="0" applyFill="1" applyBorder="1"/>
    <xf numFmtId="0" fontId="1" fillId="3" borderId="16" xfId="0" applyFont="1" applyFill="1" applyBorder="1"/>
    <xf numFmtId="0" fontId="0" fillId="3" borderId="16" xfId="0" applyFill="1" applyBorder="1"/>
    <xf numFmtId="0" fontId="0" fillId="5" borderId="18" xfId="0" applyFill="1" applyBorder="1"/>
    <xf numFmtId="164" fontId="0" fillId="5" borderId="6" xfId="0" applyNumberFormat="1" applyFill="1" applyBorder="1"/>
    <xf numFmtId="164" fontId="0" fillId="5" borderId="19" xfId="0" applyNumberFormat="1" applyFill="1" applyBorder="1"/>
    <xf numFmtId="164" fontId="0" fillId="5" borderId="11" xfId="0" applyNumberFormat="1" applyFill="1" applyBorder="1"/>
    <xf numFmtId="0" fontId="0" fillId="5" borderId="18" xfId="0" applyFont="1" applyFill="1" applyBorder="1"/>
    <xf numFmtId="164" fontId="0" fillId="5" borderId="19" xfId="0" applyNumberFormat="1" applyFont="1" applyFill="1" applyBorder="1"/>
    <xf numFmtId="164" fontId="0" fillId="5" borderId="10" xfId="0" applyNumberFormat="1" applyFill="1" applyBorder="1"/>
    <xf numFmtId="164" fontId="0" fillId="5" borderId="9" xfId="0" applyNumberFormat="1" applyFill="1" applyBorder="1"/>
    <xf numFmtId="164" fontId="0" fillId="5" borderId="20" xfId="0" applyNumberFormat="1" applyFill="1" applyBorder="1"/>
    <xf numFmtId="0" fontId="1" fillId="5" borderId="3" xfId="0" applyFont="1" applyFill="1" applyBorder="1" applyAlignment="1">
      <alignment wrapText="1"/>
    </xf>
    <xf numFmtId="0" fontId="0" fillId="5" borderId="7" xfId="0" applyFill="1" applyBorder="1"/>
    <xf numFmtId="164" fontId="0" fillId="5" borderId="26" xfId="0" applyNumberFormat="1" applyFill="1" applyBorder="1"/>
    <xf numFmtId="0" fontId="0" fillId="5" borderId="21" xfId="0" applyFill="1" applyBorder="1"/>
    <xf numFmtId="164" fontId="1" fillId="5" borderId="19" xfId="0" applyNumberFormat="1" applyFont="1" applyFill="1" applyBorder="1"/>
    <xf numFmtId="0" fontId="0" fillId="5" borderId="3" xfId="0" applyFont="1" applyFill="1" applyBorder="1" applyAlignment="1">
      <alignment wrapText="1"/>
    </xf>
    <xf numFmtId="164" fontId="0" fillId="5" borderId="8" xfId="0" applyNumberFormat="1" applyFill="1" applyBorder="1"/>
    <xf numFmtId="164" fontId="1" fillId="5" borderId="8" xfId="0" applyNumberFormat="1" applyFont="1" applyFill="1" applyBorder="1"/>
    <xf numFmtId="164" fontId="1" fillId="5" borderId="9" xfId="0" applyNumberFormat="1" applyFont="1" applyFill="1" applyBorder="1"/>
    <xf numFmtId="164" fontId="1" fillId="5" borderId="10" xfId="0" applyNumberFormat="1" applyFont="1" applyFill="1" applyBorder="1"/>
    <xf numFmtId="164" fontId="1" fillId="5" borderId="11" xfId="0" applyNumberFormat="1" applyFont="1" applyFill="1" applyBorder="1"/>
    <xf numFmtId="164" fontId="0" fillId="5" borderId="4" xfId="0" applyNumberFormat="1" applyFill="1" applyBorder="1"/>
    <xf numFmtId="0" fontId="1" fillId="3" borderId="14" xfId="0" applyFont="1" applyFill="1" applyBorder="1"/>
    <xf numFmtId="0" fontId="0" fillId="3" borderId="8" xfId="0" applyFill="1" applyBorder="1"/>
    <xf numFmtId="164" fontId="1" fillId="3" borderId="2" xfId="0" applyNumberFormat="1" applyFont="1" applyFill="1" applyBorder="1"/>
    <xf numFmtId="164" fontId="1" fillId="3" borderId="8" xfId="0" applyNumberFormat="1" applyFont="1" applyFill="1" applyBorder="1"/>
    <xf numFmtId="0" fontId="0" fillId="5" borderId="14" xfId="0" applyFill="1" applyBorder="1"/>
    <xf numFmtId="0" fontId="0" fillId="5" borderId="16" xfId="0" applyFill="1" applyBorder="1"/>
    <xf numFmtId="164" fontId="1" fillId="5" borderId="12" xfId="0" applyNumberFormat="1" applyFont="1" applyFill="1" applyBorder="1"/>
    <xf numFmtId="0" fontId="1" fillId="4" borderId="1" xfId="0" applyFont="1" applyFill="1" applyBorder="1"/>
    <xf numFmtId="164" fontId="1" fillId="5" borderId="18" xfId="0" applyNumberFormat="1" applyFont="1" applyFill="1" applyBorder="1"/>
    <xf numFmtId="164" fontId="1" fillId="5" borderId="4" xfId="0" applyNumberFormat="1" applyFont="1" applyFill="1" applyBorder="1"/>
    <xf numFmtId="0" fontId="1" fillId="4" borderId="17" xfId="0" applyFont="1" applyFill="1" applyBorder="1"/>
    <xf numFmtId="0" fontId="1" fillId="4" borderId="4" xfId="0" applyFont="1" applyFill="1" applyBorder="1" applyAlignment="1">
      <alignment horizontal="center"/>
    </xf>
    <xf numFmtId="0" fontId="1" fillId="5" borderId="21" xfId="0" applyFont="1" applyFill="1" applyBorder="1" applyAlignment="1">
      <alignment wrapText="1"/>
    </xf>
    <xf numFmtId="0" fontId="5" fillId="5" borderId="21" xfId="0" applyFont="1" applyFill="1" applyBorder="1" applyAlignment="1">
      <alignment wrapText="1"/>
    </xf>
    <xf numFmtId="0" fontId="5" fillId="5" borderId="21" xfId="0" applyFont="1" applyFill="1" applyBorder="1" applyAlignment="1">
      <alignment vertical="top" wrapText="1"/>
    </xf>
    <xf numFmtId="0" fontId="3" fillId="5" borderId="2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left" vertical="top" wrapText="1"/>
    </xf>
    <xf numFmtId="0" fontId="0" fillId="0" borderId="21" xfId="0" applyBorder="1"/>
    <xf numFmtId="0" fontId="1" fillId="5" borderId="22" xfId="0" applyFont="1" applyFill="1" applyBorder="1"/>
    <xf numFmtId="0" fontId="1" fillId="5" borderId="25" xfId="0" applyFont="1" applyFill="1" applyBorder="1"/>
    <xf numFmtId="0" fontId="0" fillId="0" borderId="18" xfId="0" applyBorder="1"/>
    <xf numFmtId="0" fontId="0" fillId="5" borderId="11" xfId="0" applyFill="1" applyBorder="1"/>
    <xf numFmtId="0" fontId="3" fillId="0" borderId="24" xfId="0" applyFont="1" applyBorder="1"/>
    <xf numFmtId="0" fontId="5" fillId="5" borderId="24" xfId="0" applyFont="1" applyFill="1" applyBorder="1"/>
    <xf numFmtId="0" fontId="3" fillId="0" borderId="22" xfId="0" applyFont="1" applyBorder="1"/>
    <xf numFmtId="0" fontId="5" fillId="5" borderId="22" xfId="0" applyFont="1" applyFill="1" applyBorder="1"/>
    <xf numFmtId="0" fontId="0" fillId="0" borderId="22" xfId="0" applyFont="1" applyBorder="1"/>
    <xf numFmtId="0" fontId="5" fillId="5" borderId="27" xfId="0" applyFont="1" applyFill="1" applyBorder="1"/>
    <xf numFmtId="0" fontId="0" fillId="0" borderId="27" xfId="0" applyFont="1" applyBorder="1"/>
    <xf numFmtId="0" fontId="1" fillId="5" borderId="27" xfId="0" applyFont="1" applyFill="1" applyBorder="1"/>
    <xf numFmtId="0" fontId="1" fillId="0" borderId="9" xfId="0" applyFont="1" applyBorder="1"/>
    <xf numFmtId="0" fontId="1" fillId="5" borderId="9" xfId="0" applyFont="1" applyFill="1" applyBorder="1"/>
    <xf numFmtId="0" fontId="1" fillId="0" borderId="11" xfId="0" applyFont="1" applyBorder="1"/>
    <xf numFmtId="0" fontId="6" fillId="5" borderId="11" xfId="0" applyFont="1" applyFill="1" applyBorder="1"/>
    <xf numFmtId="0" fontId="1" fillId="5" borderId="11" xfId="0" applyFont="1" applyFill="1" applyBorder="1"/>
    <xf numFmtId="0" fontId="1" fillId="5" borderId="10" xfId="0" applyFont="1" applyFill="1" applyBorder="1"/>
    <xf numFmtId="0" fontId="1" fillId="0" borderId="10" xfId="0" applyFont="1" applyBorder="1"/>
    <xf numFmtId="0" fontId="1" fillId="5" borderId="20" xfId="0" applyFont="1" applyFill="1" applyBorder="1"/>
    <xf numFmtId="0" fontId="1" fillId="3" borderId="6" xfId="0" applyFont="1" applyFill="1" applyBorder="1"/>
    <xf numFmtId="0" fontId="0" fillId="0" borderId="27" xfId="0" applyFont="1" applyBorder="1" applyAlignment="1">
      <alignment vertical="center" wrapText="1"/>
    </xf>
    <xf numFmtId="0" fontId="0" fillId="0" borderId="27" xfId="0" applyBorder="1"/>
    <xf numFmtId="0" fontId="0" fillId="0" borderId="23" xfId="0" applyFont="1" applyFill="1" applyBorder="1" applyAlignment="1">
      <alignment vertical="center" wrapText="1"/>
    </xf>
    <xf numFmtId="0" fontId="0" fillId="0" borderId="23" xfId="0" applyFill="1" applyBorder="1"/>
    <xf numFmtId="0" fontId="0" fillId="0" borderId="0" xfId="0" applyFill="1"/>
    <xf numFmtId="0" fontId="8" fillId="0" borderId="28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9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7" borderId="0" xfId="0" applyFont="1" applyFill="1" applyAlignment="1">
      <alignment vertical="center"/>
    </xf>
    <xf numFmtId="49" fontId="1" fillId="7" borderId="0" xfId="0" applyNumberFormat="1" applyFont="1" applyFill="1" applyAlignment="1">
      <alignment vertic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center" vertical="center"/>
    </xf>
    <xf numFmtId="169" fontId="10" fillId="0" borderId="28" xfId="1" applyNumberFormat="1" applyFont="1" applyBorder="1" applyAlignment="1">
      <alignment horizontal="center" vertical="center" wrapText="1"/>
    </xf>
    <xf numFmtId="169" fontId="11" fillId="6" borderId="28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C751B-23FC-4520-A9F6-34987F3F6546}">
  <sheetPr>
    <pageSetUpPr fitToPage="1"/>
  </sheetPr>
  <dimension ref="A1:D32"/>
  <sheetViews>
    <sheetView tabSelected="1" view="pageLayout" topLeftCell="A8" zoomScale="80" zoomScaleNormal="100" zoomScalePageLayoutView="80" workbookViewId="0">
      <selection activeCell="A15" sqref="A15"/>
    </sheetView>
  </sheetViews>
  <sheetFormatPr defaultRowHeight="14.4" x14ac:dyDescent="0.3"/>
  <cols>
    <col min="1" max="1" width="20.77734375" customWidth="1"/>
    <col min="2" max="2" width="28" customWidth="1"/>
    <col min="3" max="3" width="25" customWidth="1"/>
    <col min="4" max="4" width="24.33203125" customWidth="1"/>
    <col min="9" max="10" width="9.44140625" customWidth="1"/>
    <col min="11" max="11" width="21.109375" customWidth="1"/>
    <col min="12" max="12" width="23.33203125" customWidth="1"/>
    <col min="13" max="13" width="12.6640625" customWidth="1"/>
    <col min="14" max="14" width="11.109375" customWidth="1"/>
    <col min="15" max="15" width="23.109375" customWidth="1"/>
  </cols>
  <sheetData>
    <row r="1" spans="1:4" x14ac:dyDescent="0.3">
      <c r="A1" s="124" t="s">
        <v>148</v>
      </c>
      <c r="B1" s="124"/>
      <c r="C1" s="124"/>
      <c r="D1" s="124"/>
    </row>
    <row r="2" spans="1:4" x14ac:dyDescent="0.3">
      <c r="A2" s="122"/>
      <c r="B2" s="122"/>
      <c r="C2" s="122"/>
      <c r="D2" s="122"/>
    </row>
    <row r="4" spans="1:4" ht="34.200000000000003" customHeight="1" x14ac:dyDescent="0.3">
      <c r="A4" s="121" t="s">
        <v>139</v>
      </c>
      <c r="B4" s="125" t="s">
        <v>140</v>
      </c>
    </row>
    <row r="5" spans="1:4" ht="34.200000000000003" customHeight="1" x14ac:dyDescent="0.3">
      <c r="A5" s="121" t="s">
        <v>141</v>
      </c>
      <c r="B5" s="125" t="s">
        <v>146</v>
      </c>
    </row>
    <row r="6" spans="1:4" ht="34.200000000000003" customHeight="1" x14ac:dyDescent="0.3">
      <c r="A6" s="121" t="s">
        <v>142</v>
      </c>
      <c r="B6" s="126" t="s">
        <v>147</v>
      </c>
    </row>
    <row r="7" spans="1:4" ht="34.200000000000003" customHeight="1" x14ac:dyDescent="0.3">
      <c r="A7" s="121" t="s">
        <v>145</v>
      </c>
      <c r="B7" s="126" t="s">
        <v>151</v>
      </c>
    </row>
    <row r="9" spans="1:4" ht="31.2" customHeight="1" x14ac:dyDescent="0.3">
      <c r="A9" s="121" t="s">
        <v>143</v>
      </c>
      <c r="B9" s="127"/>
    </row>
    <row r="10" spans="1:4" ht="31.2" customHeight="1" x14ac:dyDescent="0.3">
      <c r="A10" s="121" t="s">
        <v>144</v>
      </c>
      <c r="B10" s="127"/>
    </row>
    <row r="11" spans="1:4" ht="31.2" customHeight="1" x14ac:dyDescent="0.3">
      <c r="A11" s="121" t="s">
        <v>142</v>
      </c>
      <c r="B11" s="128"/>
    </row>
    <row r="12" spans="1:4" ht="31.2" customHeight="1" x14ac:dyDescent="0.3">
      <c r="A12" s="121" t="s">
        <v>145</v>
      </c>
      <c r="B12" s="128"/>
    </row>
    <row r="15" spans="1:4" x14ac:dyDescent="0.3">
      <c r="A15" s="133" t="s">
        <v>152</v>
      </c>
    </row>
    <row r="16" spans="1:4" ht="31.8" customHeight="1" x14ac:dyDescent="0.3">
      <c r="A16" s="118"/>
      <c r="B16" s="119" t="s">
        <v>134</v>
      </c>
      <c r="C16" s="119" t="s">
        <v>135</v>
      </c>
      <c r="D16" s="120" t="s">
        <v>136</v>
      </c>
    </row>
    <row r="17" spans="1:4" ht="28.8" customHeight="1" x14ac:dyDescent="0.3">
      <c r="A17" s="118" t="s">
        <v>137</v>
      </c>
      <c r="B17" s="131">
        <f>'I. Etapa - NS - kovové prvky'!D46+'I. Etapa - NS - kovové prvky'!D56+'I. Etapa NS - kamenné prvky'!D49+'I. Etapa NS - kamenné prvky'!D59</f>
        <v>0</v>
      </c>
      <c r="C17" s="131">
        <f>'II. Etapa - NS - kamenné prvky '!D22+'II. Etapa - NS - kamenné prvky '!D32</f>
        <v>0</v>
      </c>
      <c r="D17" s="132">
        <f>SUM(B17:C17)</f>
        <v>0</v>
      </c>
    </row>
    <row r="18" spans="1:4" ht="28.8" customHeight="1" x14ac:dyDescent="0.3">
      <c r="A18" s="118" t="s">
        <v>55</v>
      </c>
      <c r="B18" s="131">
        <f>'I. Etapa - NS - kovové prvky'!D57+'I. Etapa NS - kamenné prvky'!D60</f>
        <v>0</v>
      </c>
      <c r="C18" s="131">
        <f>'II. Etapa - NS - kamenné prvky '!D33</f>
        <v>0</v>
      </c>
      <c r="D18" s="132">
        <f t="shared" ref="D18:D19" si="0">SUM(B18:C18)</f>
        <v>0</v>
      </c>
    </row>
    <row r="19" spans="1:4" ht="28.8" customHeight="1" x14ac:dyDescent="0.3">
      <c r="A19" s="118" t="s">
        <v>74</v>
      </c>
      <c r="B19" s="131">
        <f>'I. Etapa - NS - kovové prvky'!D47+'I. Etapa NS - kamenné prvky'!D50</f>
        <v>0</v>
      </c>
      <c r="C19" s="131">
        <f>'II. Etapa - NS - kamenné prvky '!D23</f>
        <v>0</v>
      </c>
      <c r="D19" s="132">
        <f t="shared" si="0"/>
        <v>0</v>
      </c>
    </row>
    <row r="20" spans="1:4" ht="28.8" customHeight="1" x14ac:dyDescent="0.3">
      <c r="A20" s="118" t="s">
        <v>138</v>
      </c>
      <c r="B20" s="131">
        <f>SUM(B17:B19)</f>
        <v>0</v>
      </c>
      <c r="C20" s="131">
        <f>SUM(C17:C19)</f>
        <v>0</v>
      </c>
      <c r="D20" s="132">
        <f>SUM(B20:C20)</f>
        <v>0</v>
      </c>
    </row>
    <row r="24" spans="1:4" x14ac:dyDescent="0.3">
      <c r="A24" s="123" t="s">
        <v>149</v>
      </c>
      <c r="B24" s="123"/>
    </row>
    <row r="31" spans="1:4" x14ac:dyDescent="0.3">
      <c r="C31" s="129"/>
      <c r="D31" s="129"/>
    </row>
    <row r="32" spans="1:4" ht="37.200000000000003" customHeight="1" x14ac:dyDescent="0.3">
      <c r="C32" s="130" t="s">
        <v>150</v>
      </c>
      <c r="D32" s="130"/>
    </row>
  </sheetData>
  <mergeCells count="4">
    <mergeCell ref="A1:D1"/>
    <mergeCell ref="A24:B24"/>
    <mergeCell ref="C31:D31"/>
    <mergeCell ref="C32:D32"/>
  </mergeCells>
  <pageMargins left="0.70866141732283472" right="0.70866141732283472" top="1.0908333333333333" bottom="0.78740157480314965" header="0.50416666666666665" footer="0.31496062992125984"/>
  <pageSetup paperSize="9" scale="88" fitToHeight="2" orientation="portrait" r:id="rId1"/>
  <headerFooter>
    <oddHeader>&amp;C&amp;"-,Tučné"&amp;16Krycí list - výkaz výměr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62"/>
  <sheetViews>
    <sheetView view="pageLayout" topLeftCell="A44" zoomScaleNormal="100" workbookViewId="0">
      <selection activeCell="D48" sqref="D48"/>
    </sheetView>
  </sheetViews>
  <sheetFormatPr defaultRowHeight="14.4" x14ac:dyDescent="0.3"/>
  <cols>
    <col min="2" max="2" width="55.44140625" customWidth="1"/>
    <col min="3" max="3" width="21.109375" customWidth="1"/>
    <col min="4" max="4" width="23.33203125" customWidth="1"/>
    <col min="5" max="5" width="12.6640625" customWidth="1"/>
    <col min="6" max="6" width="11.109375" customWidth="1"/>
    <col min="7" max="7" width="23.109375" customWidth="1"/>
  </cols>
  <sheetData>
    <row r="3" spans="2:7" ht="18" x14ac:dyDescent="0.35">
      <c r="B3" s="1" t="s">
        <v>66</v>
      </c>
    </row>
    <row r="4" spans="2:7" ht="15" thickBot="1" x14ac:dyDescent="0.35"/>
    <row r="5" spans="2:7" ht="15" thickBot="1" x14ac:dyDescent="0.35">
      <c r="B5" s="27" t="s">
        <v>0</v>
      </c>
      <c r="C5" s="80" t="s">
        <v>20</v>
      </c>
      <c r="D5" s="80" t="s">
        <v>19</v>
      </c>
      <c r="E5" s="3"/>
      <c r="F5" s="3"/>
      <c r="G5" s="3"/>
    </row>
    <row r="6" spans="2:7" ht="15.6" thickBot="1" x14ac:dyDescent="0.35">
      <c r="B6" s="96" t="s">
        <v>11</v>
      </c>
      <c r="C6" s="104"/>
      <c r="D6" s="68"/>
    </row>
    <row r="7" spans="2:7" ht="15.6" thickBot="1" x14ac:dyDescent="0.35">
      <c r="B7" s="97" t="s">
        <v>54</v>
      </c>
      <c r="C7" s="105"/>
      <c r="D7" s="40">
        <f>SUM(C6)</f>
        <v>0</v>
      </c>
    </row>
    <row r="8" spans="2:7" ht="15" x14ac:dyDescent="0.3">
      <c r="B8" s="98" t="s">
        <v>21</v>
      </c>
      <c r="C8" s="106"/>
      <c r="D8" s="69"/>
    </row>
    <row r="9" spans="2:7" ht="15.6" thickBot="1" x14ac:dyDescent="0.35">
      <c r="B9" s="98" t="s">
        <v>22</v>
      </c>
      <c r="C9" s="106"/>
      <c r="D9" s="70"/>
    </row>
    <row r="10" spans="2:7" ht="15.6" thickBot="1" x14ac:dyDescent="0.35">
      <c r="B10" s="99" t="s">
        <v>23</v>
      </c>
      <c r="C10" s="107"/>
      <c r="D10" s="40">
        <f>SUM(C8:C9)</f>
        <v>0</v>
      </c>
    </row>
    <row r="11" spans="2:7" ht="15" x14ac:dyDescent="0.3">
      <c r="B11" s="98" t="s">
        <v>12</v>
      </c>
      <c r="C11" s="106"/>
      <c r="D11" s="69"/>
    </row>
    <row r="12" spans="2:7" ht="15" x14ac:dyDescent="0.3">
      <c r="B12" s="98" t="s">
        <v>14</v>
      </c>
      <c r="C12" s="106"/>
      <c r="D12" s="71"/>
    </row>
    <row r="13" spans="2:7" x14ac:dyDescent="0.3">
      <c r="B13" s="100" t="s">
        <v>15</v>
      </c>
      <c r="C13" s="106"/>
      <c r="D13" s="71"/>
    </row>
    <row r="14" spans="2:7" ht="15" thickBot="1" x14ac:dyDescent="0.35">
      <c r="B14" s="100" t="s">
        <v>16</v>
      </c>
      <c r="C14" s="106"/>
      <c r="D14" s="70"/>
    </row>
    <row r="15" spans="2:7" ht="15.6" thickBot="1" x14ac:dyDescent="0.35">
      <c r="B15" s="99" t="s">
        <v>24</v>
      </c>
      <c r="C15" s="108"/>
      <c r="D15" s="40">
        <f>SUM(C11:C14)</f>
        <v>0</v>
      </c>
    </row>
    <row r="16" spans="2:7" x14ac:dyDescent="0.3">
      <c r="B16" s="100" t="s">
        <v>13</v>
      </c>
      <c r="C16" s="106"/>
      <c r="D16" s="69"/>
    </row>
    <row r="17" spans="2:4" x14ac:dyDescent="0.3">
      <c r="B17" s="100" t="s">
        <v>17</v>
      </c>
      <c r="C17" s="106"/>
      <c r="D17" s="71"/>
    </row>
    <row r="18" spans="2:4" ht="15" thickBot="1" x14ac:dyDescent="0.35">
      <c r="B18" s="100" t="s">
        <v>18</v>
      </c>
      <c r="C18" s="106"/>
      <c r="D18" s="70"/>
    </row>
    <row r="19" spans="2:4" ht="15.6" thickBot="1" x14ac:dyDescent="0.35">
      <c r="B19" s="99" t="s">
        <v>25</v>
      </c>
      <c r="C19" s="108"/>
      <c r="D19" s="40">
        <f>SUM(C16:C18)</f>
        <v>0</v>
      </c>
    </row>
    <row r="20" spans="2:4" ht="15.6" thickBot="1" x14ac:dyDescent="0.35">
      <c r="B20" s="98" t="s">
        <v>26</v>
      </c>
      <c r="C20" s="106"/>
      <c r="D20" s="68"/>
    </row>
    <row r="21" spans="2:4" ht="15.6" thickBot="1" x14ac:dyDescent="0.35">
      <c r="B21" s="99" t="s">
        <v>59</v>
      </c>
      <c r="C21" s="108"/>
      <c r="D21" s="40">
        <f>SUM(C20)</f>
        <v>0</v>
      </c>
    </row>
    <row r="22" spans="2:4" ht="15" x14ac:dyDescent="0.3">
      <c r="B22" s="98" t="s">
        <v>27</v>
      </c>
      <c r="C22" s="106"/>
      <c r="D22" s="69"/>
    </row>
    <row r="23" spans="2:4" ht="15" x14ac:dyDescent="0.3">
      <c r="B23" s="98" t="s">
        <v>121</v>
      </c>
      <c r="C23" s="106"/>
      <c r="D23" s="68"/>
    </row>
    <row r="24" spans="2:4" ht="15" thickBot="1" x14ac:dyDescent="0.35">
      <c r="B24" s="100" t="s">
        <v>28</v>
      </c>
      <c r="C24" s="106"/>
      <c r="D24" s="70"/>
    </row>
    <row r="25" spans="2:4" ht="15.6" thickBot="1" x14ac:dyDescent="0.35">
      <c r="B25" s="99" t="s">
        <v>29</v>
      </c>
      <c r="C25" s="108"/>
      <c r="D25" s="40">
        <f>SUM(C22:C24)</f>
        <v>0</v>
      </c>
    </row>
    <row r="26" spans="2:4" ht="15" x14ac:dyDescent="0.3">
      <c r="B26" s="98" t="s">
        <v>30</v>
      </c>
      <c r="C26" s="106"/>
      <c r="D26" s="69"/>
    </row>
    <row r="27" spans="2:4" ht="15" thickBot="1" x14ac:dyDescent="0.35">
      <c r="B27" s="100" t="s">
        <v>31</v>
      </c>
      <c r="C27" s="106"/>
      <c r="D27" s="70"/>
    </row>
    <row r="28" spans="2:4" ht="15.6" thickBot="1" x14ac:dyDescent="0.35">
      <c r="B28" s="101" t="s">
        <v>32</v>
      </c>
      <c r="C28" s="109"/>
      <c r="D28" s="40">
        <f>SUM(C26:C27)</f>
        <v>0</v>
      </c>
    </row>
    <row r="29" spans="2:4" ht="15" x14ac:dyDescent="0.3">
      <c r="B29" s="98" t="s">
        <v>33</v>
      </c>
      <c r="C29" s="106"/>
      <c r="D29" s="69"/>
    </row>
    <row r="30" spans="2:4" ht="15" x14ac:dyDescent="0.3">
      <c r="B30" s="98" t="s">
        <v>34</v>
      </c>
      <c r="C30" s="106"/>
      <c r="D30" s="71"/>
    </row>
    <row r="31" spans="2:4" ht="15.6" thickBot="1" x14ac:dyDescent="0.35">
      <c r="B31" s="98" t="s">
        <v>35</v>
      </c>
      <c r="C31" s="106"/>
      <c r="D31" s="70"/>
    </row>
    <row r="32" spans="2:4" ht="15.6" thickBot="1" x14ac:dyDescent="0.35">
      <c r="B32" s="99" t="s">
        <v>36</v>
      </c>
      <c r="C32" s="108"/>
      <c r="D32" s="40">
        <f>SUM(C29:C31)</f>
        <v>0</v>
      </c>
    </row>
    <row r="33" spans="2:4" ht="15" x14ac:dyDescent="0.3">
      <c r="B33" s="98" t="s">
        <v>37</v>
      </c>
      <c r="C33" s="106"/>
      <c r="D33" s="69"/>
    </row>
    <row r="34" spans="2:4" ht="15" thickBot="1" x14ac:dyDescent="0.35">
      <c r="B34" s="100" t="s">
        <v>38</v>
      </c>
      <c r="C34" s="106"/>
      <c r="D34" s="70"/>
    </row>
    <row r="35" spans="2:4" ht="15.6" thickBot="1" x14ac:dyDescent="0.35">
      <c r="B35" s="99" t="s">
        <v>39</v>
      </c>
      <c r="C35" s="108"/>
      <c r="D35" s="40">
        <f>SUM(C33:C34)</f>
        <v>0</v>
      </c>
    </row>
    <row r="36" spans="2:4" ht="15" x14ac:dyDescent="0.3">
      <c r="B36" s="98" t="s">
        <v>40</v>
      </c>
      <c r="C36" s="106"/>
      <c r="D36" s="69"/>
    </row>
    <row r="37" spans="2:4" ht="15" thickBot="1" x14ac:dyDescent="0.35">
      <c r="B37" s="100" t="s">
        <v>41</v>
      </c>
      <c r="C37" s="106"/>
      <c r="D37" s="70"/>
    </row>
    <row r="38" spans="2:4" ht="15.6" thickBot="1" x14ac:dyDescent="0.35">
      <c r="B38" s="99" t="s">
        <v>42</v>
      </c>
      <c r="C38" s="108"/>
      <c r="D38" s="40">
        <f>SUM(C36:C37)</f>
        <v>0</v>
      </c>
    </row>
    <row r="39" spans="2:4" ht="15" x14ac:dyDescent="0.3">
      <c r="B39" s="98" t="s">
        <v>43</v>
      </c>
      <c r="C39" s="106"/>
      <c r="D39" s="69"/>
    </row>
    <row r="40" spans="2:4" ht="15" thickBot="1" x14ac:dyDescent="0.35">
      <c r="B40" s="100" t="s">
        <v>44</v>
      </c>
      <c r="C40" s="106"/>
      <c r="D40" s="70"/>
    </row>
    <row r="41" spans="2:4" ht="15.6" thickBot="1" x14ac:dyDescent="0.35">
      <c r="B41" s="99" t="s">
        <v>45</v>
      </c>
      <c r="C41" s="108"/>
      <c r="D41" s="40">
        <f>SUM(C39:C40)</f>
        <v>0</v>
      </c>
    </row>
    <row r="42" spans="2:4" ht="15" thickBot="1" x14ac:dyDescent="0.35">
      <c r="B42" s="102" t="s">
        <v>2</v>
      </c>
      <c r="C42" s="110"/>
      <c r="D42" s="40"/>
    </row>
    <row r="43" spans="2:4" ht="15" thickBot="1" x14ac:dyDescent="0.35">
      <c r="B43" s="103" t="s">
        <v>60</v>
      </c>
      <c r="C43" s="109"/>
      <c r="D43" s="40">
        <f>SUM(C42)</f>
        <v>0</v>
      </c>
    </row>
    <row r="44" spans="2:4" ht="15" thickBot="1" x14ac:dyDescent="0.35">
      <c r="B44" s="102" t="s">
        <v>3</v>
      </c>
      <c r="C44" s="110"/>
      <c r="D44" s="40"/>
    </row>
    <row r="45" spans="2:4" ht="15" thickBot="1" x14ac:dyDescent="0.35">
      <c r="B45" s="93" t="s">
        <v>61</v>
      </c>
      <c r="C45" s="111"/>
      <c r="D45" s="79">
        <f>SUM(C44)</f>
        <v>0</v>
      </c>
    </row>
    <row r="46" spans="2:4" ht="15.6" thickTop="1" thickBot="1" x14ac:dyDescent="0.35">
      <c r="B46" s="73" t="s">
        <v>56</v>
      </c>
      <c r="C46" s="112"/>
      <c r="D46" s="76">
        <f>D7+D10+D15+D19+D21+D25+D28+D32+D35+D38+D41+D43+D45</f>
        <v>0</v>
      </c>
    </row>
    <row r="47" spans="2:4" ht="15" thickBot="1" x14ac:dyDescent="0.35">
      <c r="B47" s="25" t="s">
        <v>57</v>
      </c>
      <c r="C47" s="25"/>
      <c r="D47" s="43">
        <f>(D46*0.15)</f>
        <v>0</v>
      </c>
    </row>
    <row r="48" spans="2:4" ht="15" thickBot="1" x14ac:dyDescent="0.35">
      <c r="B48" s="25" t="s">
        <v>58</v>
      </c>
      <c r="C48" s="25"/>
      <c r="D48" s="43">
        <f>D46+D47</f>
        <v>0</v>
      </c>
    </row>
    <row r="49" spans="2:4" ht="15" thickBot="1" x14ac:dyDescent="0.35">
      <c r="B49" s="77"/>
      <c r="C49" s="78"/>
      <c r="D49" s="67"/>
    </row>
    <row r="50" spans="2:4" ht="15" thickBot="1" x14ac:dyDescent="0.35">
      <c r="B50" s="91" t="s">
        <v>4</v>
      </c>
      <c r="C50" s="94"/>
      <c r="D50" s="72"/>
    </row>
    <row r="51" spans="2:4" ht="15" thickBot="1" x14ac:dyDescent="0.35">
      <c r="B51" s="92" t="s">
        <v>62</v>
      </c>
      <c r="C51" s="95"/>
      <c r="D51" s="40">
        <f>SUM(C50)</f>
        <v>0</v>
      </c>
    </row>
    <row r="52" spans="2:4" ht="15" thickBot="1" x14ac:dyDescent="0.35">
      <c r="B52" s="19" t="s">
        <v>5</v>
      </c>
      <c r="C52" s="16"/>
      <c r="D52" s="67"/>
    </row>
    <row r="53" spans="2:4" ht="15" thickBot="1" x14ac:dyDescent="0.35">
      <c r="B53" s="92" t="s">
        <v>63</v>
      </c>
      <c r="C53" s="95"/>
      <c r="D53" s="40">
        <f>SUM(C52)</f>
        <v>0</v>
      </c>
    </row>
    <row r="54" spans="2:4" ht="15" thickBot="1" x14ac:dyDescent="0.35">
      <c r="B54" s="19" t="s">
        <v>6</v>
      </c>
      <c r="C54" s="16"/>
      <c r="D54" s="67"/>
    </row>
    <row r="55" spans="2:4" ht="15" thickBot="1" x14ac:dyDescent="0.35">
      <c r="B55" s="92" t="s">
        <v>64</v>
      </c>
      <c r="C55" s="95"/>
      <c r="D55" s="40">
        <f>SUM(C54)</f>
        <v>0</v>
      </c>
    </row>
    <row r="56" spans="2:4" ht="15" thickBot="1" x14ac:dyDescent="0.35">
      <c r="B56" s="73" t="s">
        <v>56</v>
      </c>
      <c r="C56" s="74"/>
      <c r="D56" s="75">
        <f>D51+D53+D55</f>
        <v>0</v>
      </c>
    </row>
    <row r="57" spans="2:4" ht="15" thickBot="1" x14ac:dyDescent="0.35">
      <c r="B57" s="25" t="s">
        <v>55</v>
      </c>
      <c r="C57" s="44"/>
      <c r="D57" s="26">
        <f>D56*1.21</f>
        <v>0</v>
      </c>
    </row>
    <row r="58" spans="2:4" ht="15" thickBot="1" x14ac:dyDescent="0.35">
      <c r="B58" s="25" t="s">
        <v>65</v>
      </c>
      <c r="C58" s="47"/>
      <c r="D58" s="26">
        <f>D56+D57</f>
        <v>0</v>
      </c>
    </row>
    <row r="59" spans="2:4" ht="15" thickBot="1" x14ac:dyDescent="0.35"/>
    <row r="60" spans="2:4" ht="15" thickBot="1" x14ac:dyDescent="0.35">
      <c r="B60" s="7" t="s">
        <v>119</v>
      </c>
      <c r="C60" s="8"/>
      <c r="D60" s="9">
        <f>D48+D58</f>
        <v>0</v>
      </c>
    </row>
    <row r="62" spans="2:4" x14ac:dyDescent="0.3">
      <c r="B62" t="s">
        <v>117</v>
      </c>
    </row>
  </sheetData>
  <pageMargins left="0.70866141732283472" right="0.70866141732283472" top="0.78740157480314965" bottom="0.78740157480314965" header="0.31496062992125984" footer="0.31496062992125984"/>
  <pageSetup paperSize="9" scale="8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D70"/>
  <sheetViews>
    <sheetView view="pageLayout" topLeftCell="A46" zoomScaleNormal="100" workbookViewId="0">
      <selection activeCell="F51" sqref="F51"/>
    </sheetView>
  </sheetViews>
  <sheetFormatPr defaultRowHeight="14.4" x14ac:dyDescent="0.3"/>
  <cols>
    <col min="2" max="2" width="55.44140625" customWidth="1"/>
    <col min="3" max="3" width="21.6640625" customWidth="1"/>
    <col min="4" max="4" width="18.109375" customWidth="1"/>
  </cols>
  <sheetData>
    <row r="3" spans="2:4" ht="46.8" x14ac:dyDescent="0.3">
      <c r="B3" s="2" t="s">
        <v>46</v>
      </c>
    </row>
    <row r="4" spans="2:4" ht="15" thickBot="1" x14ac:dyDescent="0.35"/>
    <row r="5" spans="2:4" ht="15" thickBot="1" x14ac:dyDescent="0.35">
      <c r="B5" s="27" t="s">
        <v>0</v>
      </c>
      <c r="C5" s="80" t="s">
        <v>20</v>
      </c>
      <c r="D5" s="89" t="s">
        <v>1</v>
      </c>
    </row>
    <row r="6" spans="2:4" ht="17.25" customHeight="1" x14ac:dyDescent="0.3">
      <c r="B6" s="86" t="s">
        <v>84</v>
      </c>
      <c r="C6" s="52"/>
      <c r="D6" s="81">
        <f>SUM(C7)</f>
        <v>0</v>
      </c>
    </row>
    <row r="7" spans="2:4" ht="15.6" thickBot="1" x14ac:dyDescent="0.35">
      <c r="B7" s="28" t="s">
        <v>78</v>
      </c>
      <c r="C7" s="4"/>
      <c r="D7" s="53"/>
    </row>
    <row r="8" spans="2:4" ht="15" x14ac:dyDescent="0.3">
      <c r="B8" s="86" t="s">
        <v>85</v>
      </c>
      <c r="C8" s="52"/>
      <c r="D8" s="81">
        <f>SUM(C9)</f>
        <v>0</v>
      </c>
    </row>
    <row r="9" spans="2:4" ht="44.25" customHeight="1" thickBot="1" x14ac:dyDescent="0.35">
      <c r="B9" s="29" t="s">
        <v>79</v>
      </c>
      <c r="C9" s="17"/>
      <c r="D9" s="54"/>
    </row>
    <row r="10" spans="2:4" ht="15" x14ac:dyDescent="0.3">
      <c r="B10" s="88" t="s">
        <v>86</v>
      </c>
      <c r="C10" s="52"/>
      <c r="D10" s="81">
        <f>SUM(C11)</f>
        <v>0</v>
      </c>
    </row>
    <row r="11" spans="2:4" ht="15.6" thickBot="1" x14ac:dyDescent="0.35">
      <c r="B11" s="29" t="s">
        <v>87</v>
      </c>
      <c r="C11" s="17"/>
      <c r="D11" s="54"/>
    </row>
    <row r="12" spans="2:4" ht="30" x14ac:dyDescent="0.3">
      <c r="B12" s="87" t="s">
        <v>88</v>
      </c>
      <c r="C12" s="52"/>
      <c r="D12" s="81">
        <f>SUM(C13:C15)</f>
        <v>0</v>
      </c>
    </row>
    <row r="13" spans="2:4" ht="15" x14ac:dyDescent="0.3">
      <c r="B13" s="30" t="s">
        <v>89</v>
      </c>
      <c r="C13" s="16"/>
      <c r="D13" s="55"/>
    </row>
    <row r="14" spans="2:4" ht="15" x14ac:dyDescent="0.3">
      <c r="B14" s="30" t="s">
        <v>90</v>
      </c>
      <c r="C14" s="16"/>
      <c r="D14" s="55"/>
    </row>
    <row r="15" spans="2:4" ht="16.5" customHeight="1" thickBot="1" x14ac:dyDescent="0.35">
      <c r="B15" s="31" t="s">
        <v>91</v>
      </c>
      <c r="C15" s="17"/>
      <c r="D15" s="54"/>
    </row>
    <row r="16" spans="2:4" ht="30" x14ac:dyDescent="0.3">
      <c r="B16" s="86" t="s">
        <v>92</v>
      </c>
      <c r="C16" s="52"/>
      <c r="D16" s="81">
        <f>SUM(C17)</f>
        <v>0</v>
      </c>
    </row>
    <row r="17" spans="2:4" ht="30.6" thickBot="1" x14ac:dyDescent="0.35">
      <c r="B17" s="29" t="s">
        <v>93</v>
      </c>
      <c r="C17" s="17"/>
      <c r="D17" s="54"/>
    </row>
    <row r="18" spans="2:4" ht="15" x14ac:dyDescent="0.3">
      <c r="B18" s="86" t="s">
        <v>98</v>
      </c>
      <c r="C18" s="52"/>
      <c r="D18" s="81">
        <f>SUM(C19:C22)</f>
        <v>0</v>
      </c>
    </row>
    <row r="19" spans="2:4" ht="15" x14ac:dyDescent="0.3">
      <c r="B19" s="32" t="s">
        <v>94</v>
      </c>
      <c r="C19" s="16"/>
      <c r="D19" s="55"/>
    </row>
    <row r="20" spans="2:4" ht="30" x14ac:dyDescent="0.3">
      <c r="B20" s="32" t="s">
        <v>95</v>
      </c>
      <c r="C20" s="16"/>
      <c r="D20" s="55"/>
    </row>
    <row r="21" spans="2:4" ht="28.8" x14ac:dyDescent="0.3">
      <c r="B21" s="22" t="s">
        <v>96</v>
      </c>
      <c r="C21" s="16"/>
      <c r="D21" s="55"/>
    </row>
    <row r="22" spans="2:4" ht="29.4" thickBot="1" x14ac:dyDescent="0.35">
      <c r="B22" s="33" t="s">
        <v>97</v>
      </c>
      <c r="C22" s="17"/>
      <c r="D22" s="54"/>
    </row>
    <row r="23" spans="2:4" ht="43.2" x14ac:dyDescent="0.3">
      <c r="B23" s="85" t="s">
        <v>115</v>
      </c>
      <c r="C23" s="52"/>
      <c r="D23" s="81">
        <f>SUM(C24:C28)</f>
        <v>0</v>
      </c>
    </row>
    <row r="24" spans="2:4" x14ac:dyDescent="0.3">
      <c r="B24" s="22" t="s">
        <v>99</v>
      </c>
      <c r="C24" s="16"/>
      <c r="D24" s="55"/>
    </row>
    <row r="25" spans="2:4" x14ac:dyDescent="0.3">
      <c r="B25" s="22" t="s">
        <v>100</v>
      </c>
      <c r="C25" s="16"/>
      <c r="D25" s="55"/>
    </row>
    <row r="26" spans="2:4" x14ac:dyDescent="0.3">
      <c r="B26" s="22" t="s">
        <v>101</v>
      </c>
      <c r="C26" s="16"/>
      <c r="D26" s="55"/>
    </row>
    <row r="27" spans="2:4" x14ac:dyDescent="0.3">
      <c r="B27" s="22" t="s">
        <v>102</v>
      </c>
      <c r="C27" s="16"/>
      <c r="D27" s="55"/>
    </row>
    <row r="28" spans="2:4" ht="15" thickBot="1" x14ac:dyDescent="0.35">
      <c r="B28" s="33" t="s">
        <v>103</v>
      </c>
      <c r="C28" s="17"/>
      <c r="D28" s="54"/>
    </row>
    <row r="29" spans="2:4" x14ac:dyDescent="0.3">
      <c r="B29" s="85" t="s">
        <v>113</v>
      </c>
      <c r="C29" s="56"/>
      <c r="D29" s="81">
        <f>SUM(C30)</f>
        <v>0</v>
      </c>
    </row>
    <row r="30" spans="2:4" ht="15" thickBot="1" x14ac:dyDescent="0.35">
      <c r="B30" s="34" t="s">
        <v>104</v>
      </c>
      <c r="C30" s="36"/>
      <c r="D30" s="57"/>
    </row>
    <row r="31" spans="2:4" x14ac:dyDescent="0.3">
      <c r="B31" s="85" t="s">
        <v>109</v>
      </c>
      <c r="C31" s="52"/>
      <c r="D31" s="81">
        <f>SUM(C32)</f>
        <v>0</v>
      </c>
    </row>
    <row r="32" spans="2:4" ht="15" thickBot="1" x14ac:dyDescent="0.35">
      <c r="B32" s="33" t="s">
        <v>105</v>
      </c>
      <c r="C32" s="17"/>
      <c r="D32" s="54"/>
    </row>
    <row r="33" spans="2:4" x14ac:dyDescent="0.3">
      <c r="B33" s="85" t="s">
        <v>111</v>
      </c>
      <c r="C33" s="52"/>
      <c r="D33" s="81">
        <f>SUM(C34)</f>
        <v>0</v>
      </c>
    </row>
    <row r="34" spans="2:4" ht="15" thickBot="1" x14ac:dyDescent="0.35">
      <c r="B34" s="33" t="s">
        <v>104</v>
      </c>
      <c r="C34" s="17"/>
      <c r="D34" s="54"/>
    </row>
    <row r="35" spans="2:4" ht="15" customHeight="1" x14ac:dyDescent="0.3">
      <c r="B35" s="86" t="s">
        <v>110</v>
      </c>
      <c r="C35" s="52"/>
      <c r="D35" s="81">
        <f>SUM(C36:C38)</f>
        <v>0</v>
      </c>
    </row>
    <row r="36" spans="2:4" ht="15" customHeight="1" x14ac:dyDescent="0.3">
      <c r="B36" s="32" t="s">
        <v>106</v>
      </c>
      <c r="C36" s="16"/>
      <c r="D36" s="55"/>
    </row>
    <row r="37" spans="2:4" ht="15" x14ac:dyDescent="0.3">
      <c r="B37" s="32" t="s">
        <v>107</v>
      </c>
      <c r="C37" s="16"/>
      <c r="D37" s="55"/>
    </row>
    <row r="38" spans="2:4" ht="15.6" thickBot="1" x14ac:dyDescent="0.35">
      <c r="B38" s="29" t="s">
        <v>108</v>
      </c>
      <c r="C38" s="17"/>
      <c r="D38" s="54"/>
    </row>
    <row r="39" spans="2:4" ht="15" x14ac:dyDescent="0.3">
      <c r="B39" s="86" t="s">
        <v>112</v>
      </c>
      <c r="C39" s="52"/>
      <c r="D39" s="81">
        <f>SUM(C40)</f>
        <v>0</v>
      </c>
    </row>
    <row r="40" spans="2:4" ht="15.6" thickBot="1" x14ac:dyDescent="0.35">
      <c r="B40" s="29" t="s">
        <v>105</v>
      </c>
      <c r="C40" s="17"/>
      <c r="D40" s="54"/>
    </row>
    <row r="41" spans="2:4" ht="15" x14ac:dyDescent="0.3">
      <c r="B41" s="86" t="s">
        <v>114</v>
      </c>
      <c r="C41" s="52"/>
      <c r="D41" s="81">
        <f>SUM(C42:C44)</f>
        <v>0</v>
      </c>
    </row>
    <row r="42" spans="2:4" ht="15" x14ac:dyDescent="0.3">
      <c r="B42" s="32" t="s">
        <v>106</v>
      </c>
      <c r="C42" s="16"/>
      <c r="D42" s="55"/>
    </row>
    <row r="43" spans="2:4" ht="15" x14ac:dyDescent="0.3">
      <c r="B43" s="32" t="s">
        <v>107</v>
      </c>
      <c r="C43" s="16"/>
      <c r="D43" s="55"/>
    </row>
    <row r="44" spans="2:4" ht="15.6" thickBot="1" x14ac:dyDescent="0.35">
      <c r="B44" s="29" t="s">
        <v>108</v>
      </c>
      <c r="C44" s="17"/>
      <c r="D44" s="54"/>
    </row>
    <row r="45" spans="2:4" x14ac:dyDescent="0.3">
      <c r="B45" s="85" t="s">
        <v>129</v>
      </c>
      <c r="C45" s="64"/>
      <c r="D45" s="82">
        <f>SUM(C46)</f>
        <v>0</v>
      </c>
    </row>
    <row r="46" spans="2:4" ht="29.4" thickBot="1" x14ac:dyDescent="0.35">
      <c r="B46" s="10" t="s">
        <v>71</v>
      </c>
      <c r="C46" s="6"/>
      <c r="D46" s="54"/>
    </row>
    <row r="47" spans="2:4" x14ac:dyDescent="0.3">
      <c r="B47" s="85" t="s">
        <v>130</v>
      </c>
      <c r="C47" s="52"/>
      <c r="D47" s="81">
        <f>SUM(C48)</f>
        <v>0</v>
      </c>
    </row>
    <row r="48" spans="2:4" ht="15" thickBot="1" x14ac:dyDescent="0.35">
      <c r="B48" s="35" t="s">
        <v>73</v>
      </c>
      <c r="C48" s="24"/>
      <c r="D48" s="58"/>
    </row>
    <row r="49" spans="2:4" ht="15" thickBot="1" x14ac:dyDescent="0.35">
      <c r="B49" s="41" t="s">
        <v>56</v>
      </c>
      <c r="C49" s="42"/>
      <c r="D49" s="43">
        <f>D6+D8+D10+D12+D16+D18+D23+D29+D31+D33+D35+D39+D41+D45+D47</f>
        <v>0</v>
      </c>
    </row>
    <row r="50" spans="2:4" ht="15" thickBot="1" x14ac:dyDescent="0.35">
      <c r="B50" s="41" t="s">
        <v>74</v>
      </c>
      <c r="C50" s="44"/>
      <c r="D50" s="43">
        <f>D49*0.15</f>
        <v>0</v>
      </c>
    </row>
    <row r="51" spans="2:4" ht="15" thickBot="1" x14ac:dyDescent="0.35">
      <c r="B51" s="45" t="s">
        <v>58</v>
      </c>
      <c r="C51" s="44"/>
      <c r="D51" s="46">
        <f>D49+D50</f>
        <v>0</v>
      </c>
    </row>
    <row r="52" spans="2:4" ht="15" thickBot="1" x14ac:dyDescent="0.35">
      <c r="B52" s="61"/>
      <c r="C52" s="62"/>
      <c r="D52" s="63"/>
    </row>
    <row r="53" spans="2:4" x14ac:dyDescent="0.3">
      <c r="B53" s="85" t="s">
        <v>131</v>
      </c>
      <c r="C53" s="52"/>
      <c r="D53" s="81">
        <f>SUM(C54:C58)</f>
        <v>0</v>
      </c>
    </row>
    <row r="54" spans="2:4" ht="15.75" customHeight="1" x14ac:dyDescent="0.3">
      <c r="B54" s="32" t="s">
        <v>72</v>
      </c>
      <c r="C54" s="16"/>
      <c r="D54" s="59"/>
    </row>
    <row r="55" spans="2:4" ht="28.8" x14ac:dyDescent="0.3">
      <c r="B55" s="22" t="s">
        <v>52</v>
      </c>
      <c r="C55" s="16"/>
      <c r="D55" s="55"/>
    </row>
    <row r="56" spans="2:4" ht="30" x14ac:dyDescent="0.3">
      <c r="B56" s="32" t="s">
        <v>49</v>
      </c>
      <c r="C56" s="16"/>
      <c r="D56" s="55"/>
    </row>
    <row r="57" spans="2:4" ht="15" x14ac:dyDescent="0.3">
      <c r="B57" s="32" t="s">
        <v>127</v>
      </c>
      <c r="C57" s="16"/>
      <c r="D57" s="55"/>
    </row>
    <row r="58" spans="2:4" ht="15" thickBot="1" x14ac:dyDescent="0.35">
      <c r="B58" s="15" t="s">
        <v>53</v>
      </c>
      <c r="C58" s="18"/>
      <c r="D58" s="60"/>
    </row>
    <row r="59" spans="2:4" ht="15.6" thickTop="1" thickBot="1" x14ac:dyDescent="0.35">
      <c r="B59" s="45" t="s">
        <v>56</v>
      </c>
      <c r="C59" s="47"/>
      <c r="D59" s="46">
        <f>SUM(D53)</f>
        <v>0</v>
      </c>
    </row>
    <row r="60" spans="2:4" ht="15" thickBot="1" x14ac:dyDescent="0.35">
      <c r="B60" s="48" t="s">
        <v>55</v>
      </c>
      <c r="C60" s="49"/>
      <c r="D60" s="43">
        <f>D59*0.21</f>
        <v>0</v>
      </c>
    </row>
    <row r="61" spans="2:4" ht="15" thickBot="1" x14ac:dyDescent="0.35">
      <c r="B61" s="50" t="s">
        <v>65</v>
      </c>
      <c r="C61" s="49"/>
      <c r="D61" s="43">
        <f>D59+D60</f>
        <v>0</v>
      </c>
    </row>
    <row r="62" spans="2:4" ht="15" thickBot="1" x14ac:dyDescent="0.35">
      <c r="B62" s="37"/>
      <c r="C62" s="38"/>
      <c r="D62" s="39"/>
    </row>
    <row r="63" spans="2:4" ht="15" thickBot="1" x14ac:dyDescent="0.35">
      <c r="B63" s="7" t="s">
        <v>116</v>
      </c>
      <c r="C63" s="8"/>
      <c r="D63" s="9">
        <f>D51+D61</f>
        <v>0</v>
      </c>
    </row>
    <row r="65" spans="2:2" x14ac:dyDescent="0.3">
      <c r="B65" t="s">
        <v>10</v>
      </c>
    </row>
    <row r="66" spans="2:2" x14ac:dyDescent="0.3">
      <c r="B66" t="s">
        <v>7</v>
      </c>
    </row>
    <row r="67" spans="2:2" x14ac:dyDescent="0.3">
      <c r="B67" t="s">
        <v>8</v>
      </c>
    </row>
    <row r="68" spans="2:2" x14ac:dyDescent="0.3">
      <c r="B68" t="s">
        <v>9</v>
      </c>
    </row>
    <row r="70" spans="2:2" x14ac:dyDescent="0.3">
      <c r="B70" t="s">
        <v>118</v>
      </c>
    </row>
  </sheetData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D43"/>
  <sheetViews>
    <sheetView view="pageLayout" topLeftCell="A18" zoomScaleNormal="100" workbookViewId="0">
      <selection activeCell="D24" sqref="D24"/>
    </sheetView>
  </sheetViews>
  <sheetFormatPr defaultRowHeight="14.4" x14ac:dyDescent="0.3"/>
  <cols>
    <col min="2" max="2" width="55.44140625" customWidth="1"/>
    <col min="3" max="3" width="21.109375" customWidth="1"/>
    <col min="4" max="4" width="19.6640625" customWidth="1"/>
  </cols>
  <sheetData>
    <row r="3" spans="2:4" ht="46.8" x14ac:dyDescent="0.3">
      <c r="B3" s="2" t="s">
        <v>47</v>
      </c>
    </row>
    <row r="4" spans="2:4" ht="15" thickBot="1" x14ac:dyDescent="0.35"/>
    <row r="5" spans="2:4" ht="15" thickBot="1" x14ac:dyDescent="0.35">
      <c r="B5" s="83" t="s">
        <v>0</v>
      </c>
      <c r="C5" s="83" t="s">
        <v>20</v>
      </c>
      <c r="D5" s="84" t="s">
        <v>1</v>
      </c>
    </row>
    <row r="6" spans="2:4" ht="16.5" customHeight="1" x14ac:dyDescent="0.3">
      <c r="B6" s="85" t="s">
        <v>80</v>
      </c>
      <c r="C6" s="64"/>
      <c r="D6" s="81">
        <f>SUM(C7)</f>
        <v>0</v>
      </c>
    </row>
    <row r="7" spans="2:4" ht="15" thickBot="1" x14ac:dyDescent="0.35">
      <c r="B7" s="10" t="s">
        <v>67</v>
      </c>
      <c r="C7" s="6"/>
      <c r="D7" s="53"/>
    </row>
    <row r="8" spans="2:4" ht="15.75" customHeight="1" x14ac:dyDescent="0.3">
      <c r="B8" s="90" t="s">
        <v>81</v>
      </c>
      <c r="C8" s="64"/>
      <c r="D8" s="81">
        <f>SUM(C9:C14)</f>
        <v>0</v>
      </c>
    </row>
    <row r="9" spans="2:4" ht="31.5" customHeight="1" x14ac:dyDescent="0.3">
      <c r="B9" s="11" t="s">
        <v>48</v>
      </c>
      <c r="C9" s="19"/>
      <c r="D9" s="59"/>
    </row>
    <row r="10" spans="2:4" ht="76.5" customHeight="1" x14ac:dyDescent="0.3">
      <c r="B10" s="12" t="s">
        <v>125</v>
      </c>
      <c r="C10" s="19"/>
      <c r="D10" s="55"/>
    </row>
    <row r="11" spans="2:4" ht="52.5" customHeight="1" x14ac:dyDescent="0.3">
      <c r="B11" s="11" t="s">
        <v>126</v>
      </c>
      <c r="C11" s="19"/>
      <c r="D11" s="55"/>
    </row>
    <row r="12" spans="2:4" ht="84" customHeight="1" x14ac:dyDescent="0.3">
      <c r="B12" s="13" t="s">
        <v>123</v>
      </c>
      <c r="C12" s="19"/>
      <c r="D12" s="55"/>
    </row>
    <row r="13" spans="2:4" x14ac:dyDescent="0.3">
      <c r="B13" s="113" t="s">
        <v>122</v>
      </c>
      <c r="C13" s="114"/>
      <c r="D13" s="58"/>
    </row>
    <row r="14" spans="2:4" s="117" customFormat="1" ht="75.75" customHeight="1" thickBot="1" x14ac:dyDescent="0.35">
      <c r="B14" s="115" t="s">
        <v>124</v>
      </c>
      <c r="C14" s="116"/>
      <c r="D14" s="54"/>
    </row>
    <row r="15" spans="2:4" x14ac:dyDescent="0.3">
      <c r="B15" s="85" t="s">
        <v>82</v>
      </c>
      <c r="C15" s="64"/>
      <c r="D15" s="82">
        <f>SUM(C16)</f>
        <v>0</v>
      </c>
    </row>
    <row r="16" spans="2:4" ht="29.4" thickBot="1" x14ac:dyDescent="0.35">
      <c r="B16" s="10" t="s">
        <v>68</v>
      </c>
      <c r="C16" s="6"/>
      <c r="D16" s="65"/>
    </row>
    <row r="17" spans="2:4" x14ac:dyDescent="0.3">
      <c r="B17" s="85" t="s">
        <v>83</v>
      </c>
      <c r="C17" s="64"/>
      <c r="D17" s="82">
        <f>SUM(C18:C19)</f>
        <v>0</v>
      </c>
    </row>
    <row r="18" spans="2:4" ht="28.8" x14ac:dyDescent="0.3">
      <c r="B18" s="14" t="s">
        <v>69</v>
      </c>
      <c r="C18" s="20"/>
      <c r="D18" s="55"/>
    </row>
    <row r="19" spans="2:4" ht="15" thickBot="1" x14ac:dyDescent="0.35">
      <c r="B19" s="10" t="s">
        <v>70</v>
      </c>
      <c r="C19" s="6"/>
      <c r="D19" s="53"/>
    </row>
    <row r="20" spans="2:4" x14ac:dyDescent="0.3">
      <c r="B20" s="85" t="s">
        <v>132</v>
      </c>
      <c r="C20" s="64"/>
      <c r="D20" s="81">
        <f>SUM(C21)</f>
        <v>0</v>
      </c>
    </row>
    <row r="21" spans="2:4" ht="15" thickBot="1" x14ac:dyDescent="0.35">
      <c r="B21" s="15" t="s">
        <v>73</v>
      </c>
      <c r="C21" s="21"/>
      <c r="D21" s="60"/>
    </row>
    <row r="22" spans="2:4" ht="15.6" thickTop="1" thickBot="1" x14ac:dyDescent="0.35">
      <c r="B22" s="45" t="s">
        <v>56</v>
      </c>
      <c r="C22" s="51"/>
      <c r="D22" s="46">
        <f>D6+D8+D15+D17+D20</f>
        <v>0</v>
      </c>
    </row>
    <row r="23" spans="2:4" ht="15" thickBot="1" x14ac:dyDescent="0.35">
      <c r="B23" s="41" t="s">
        <v>74</v>
      </c>
      <c r="C23" s="49"/>
      <c r="D23" s="43">
        <f>D22*0.15</f>
        <v>0</v>
      </c>
    </row>
    <row r="24" spans="2:4" ht="15" thickBot="1" x14ac:dyDescent="0.35">
      <c r="B24" s="45" t="s">
        <v>58</v>
      </c>
      <c r="C24" s="51"/>
      <c r="D24" s="46">
        <f>D22+D23</f>
        <v>0</v>
      </c>
    </row>
    <row r="25" spans="2:4" ht="15" thickBot="1" x14ac:dyDescent="0.35">
      <c r="B25" s="66"/>
      <c r="C25" s="62"/>
      <c r="D25" s="67"/>
    </row>
    <row r="26" spans="2:4" x14ac:dyDescent="0.3">
      <c r="B26" s="85" t="s">
        <v>133</v>
      </c>
      <c r="C26" s="52"/>
      <c r="D26" s="81">
        <f>SUM(C27:C31)</f>
        <v>0</v>
      </c>
    </row>
    <row r="27" spans="2:4" x14ac:dyDescent="0.3">
      <c r="B27" s="11" t="s">
        <v>72</v>
      </c>
      <c r="C27" s="16"/>
      <c r="D27" s="59"/>
    </row>
    <row r="28" spans="2:4" ht="28.8" x14ac:dyDescent="0.3">
      <c r="B28" s="11" t="s">
        <v>75</v>
      </c>
      <c r="C28" s="5"/>
      <c r="D28" s="67"/>
    </row>
    <row r="29" spans="2:4" ht="28.8" x14ac:dyDescent="0.3">
      <c r="B29" s="11" t="s">
        <v>51</v>
      </c>
      <c r="C29" s="16"/>
      <c r="D29" s="55"/>
    </row>
    <row r="30" spans="2:4" x14ac:dyDescent="0.3">
      <c r="B30" s="22" t="s">
        <v>128</v>
      </c>
      <c r="C30" s="24"/>
      <c r="D30" s="58"/>
    </row>
    <row r="31" spans="2:4" ht="15" thickBot="1" x14ac:dyDescent="0.35">
      <c r="B31" s="23" t="s">
        <v>50</v>
      </c>
      <c r="C31" s="18"/>
      <c r="D31" s="60"/>
    </row>
    <row r="32" spans="2:4" ht="15.6" thickTop="1" thickBot="1" x14ac:dyDescent="0.35">
      <c r="B32" s="45" t="s">
        <v>56</v>
      </c>
      <c r="C32" s="47"/>
      <c r="D32" s="46">
        <f>SUM(D26)</f>
        <v>0</v>
      </c>
    </row>
    <row r="33" spans="2:4" ht="15" thickBot="1" x14ac:dyDescent="0.35">
      <c r="B33" s="41" t="s">
        <v>55</v>
      </c>
      <c r="C33" s="44"/>
      <c r="D33" s="43">
        <f>D32*0.21</f>
        <v>0</v>
      </c>
    </row>
    <row r="34" spans="2:4" ht="15" thickBot="1" x14ac:dyDescent="0.35">
      <c r="B34" s="50" t="s">
        <v>77</v>
      </c>
      <c r="C34" s="47"/>
      <c r="D34" s="46">
        <f>D32+D33</f>
        <v>0</v>
      </c>
    </row>
    <row r="35" spans="2:4" ht="15" thickBot="1" x14ac:dyDescent="0.35"/>
    <row r="36" spans="2:4" ht="15" thickBot="1" x14ac:dyDescent="0.35">
      <c r="B36" s="7" t="s">
        <v>76</v>
      </c>
      <c r="C36" s="8"/>
      <c r="D36" s="9">
        <f>D24+D34</f>
        <v>0</v>
      </c>
    </row>
    <row r="38" spans="2:4" x14ac:dyDescent="0.3">
      <c r="B38" t="s">
        <v>10</v>
      </c>
    </row>
    <row r="39" spans="2:4" x14ac:dyDescent="0.3">
      <c r="B39" t="s">
        <v>7</v>
      </c>
    </row>
    <row r="40" spans="2:4" x14ac:dyDescent="0.3">
      <c r="B40" t="s">
        <v>8</v>
      </c>
    </row>
    <row r="41" spans="2:4" x14ac:dyDescent="0.3">
      <c r="B41" t="s">
        <v>9</v>
      </c>
    </row>
    <row r="43" spans="2:4" x14ac:dyDescent="0.3">
      <c r="B43" t="s">
        <v>120</v>
      </c>
    </row>
  </sheetData>
  <pageMargins left="0.70866141732283472" right="0.70866141732283472" top="0.78740157480314965" bottom="0.78740157480314965" header="0.31496062992125984" footer="0.31496062992125984"/>
  <pageSetup paperSize="9" scale="7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VV</vt:lpstr>
      <vt:lpstr>I. Etapa - NS - kovové prvky</vt:lpstr>
      <vt:lpstr>I. Etapa NS - kamenné prvky</vt:lpstr>
      <vt:lpstr>II. Etapa - NS - kamenné prvky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Káňová Iva</dc:creator>
  <cp:lastModifiedBy>jkrehacek</cp:lastModifiedBy>
  <cp:lastPrinted>2020-02-26T11:48:16Z</cp:lastPrinted>
  <dcterms:created xsi:type="dcterms:W3CDTF">2020-02-17T07:59:26Z</dcterms:created>
  <dcterms:modified xsi:type="dcterms:W3CDTF">2020-02-26T11:48:22Z</dcterms:modified>
</cp:coreProperties>
</file>